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72" activeTab="0"/>
  </bookViews>
  <sheets>
    <sheet name=" Regulations" sheetId="1" r:id="rId1"/>
    <sheet name="NOx Regulation" sheetId="2" r:id="rId2"/>
    <sheet name="SCAQ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'SCAQ'!$A$1:$D$34</definedName>
  </definedNames>
  <calcPr fullCalcOnLoad="1"/>
</workbook>
</file>

<file path=xl/sharedStrings.xml><?xml version="1.0" encoding="utf-8"?>
<sst xmlns="http://schemas.openxmlformats.org/spreadsheetml/2006/main" count="161" uniqueCount="138">
  <si>
    <t>Year</t>
  </si>
  <si>
    <t>Regulation</t>
  </si>
  <si>
    <t>Cost-effectiveness</t>
  </si>
  <si>
    <t>Tons/Day</t>
  </si>
  <si>
    <t>Motor Vehicle Recall</t>
  </si>
  <si>
    <t>Antiperspirants and deodorants</t>
  </si>
  <si>
    <t>OBD II</t>
  </si>
  <si>
    <t>Exhaust emission</t>
  </si>
  <si>
    <t>Exhaust emission form light-, medium and light heavy duty engines</t>
  </si>
  <si>
    <t>Consumer products</t>
  </si>
  <si>
    <t>Evaporative emission at 105</t>
  </si>
  <si>
    <t>Evaporative emission at 75</t>
  </si>
  <si>
    <t>Phase I reformulated gasoline</t>
  </si>
  <si>
    <t>Low-emission vehicles and clean fuels</t>
  </si>
  <si>
    <t>1994 standards four 4-stroke engines</t>
  </si>
  <si>
    <t>1994 standards for 2 stroke engines less than 50 cc</t>
  </si>
  <si>
    <t>1999 standards for 4-stroke engines</t>
  </si>
  <si>
    <t>1999 standards for 2-stroke engines</t>
  </si>
  <si>
    <t>Smoke emissions from heavy-duty diesel engines</t>
  </si>
  <si>
    <t>Reformulated gasoline (phase II)</t>
  </si>
  <si>
    <t>Phase II consumer products</t>
  </si>
  <si>
    <t>Engines converted to non-gasoline fuels</t>
  </si>
  <si>
    <t>30 lbs./ca</t>
  </si>
  <si>
    <t>Exhaust emissions</t>
  </si>
  <si>
    <t>Evaporative emissions for heavy-duty diesel engines and vehicles</t>
  </si>
  <si>
    <t>Off-highway recreation vehicles</t>
  </si>
  <si>
    <t>Golf carts</t>
  </si>
  <si>
    <t>Vehicles with engines less than 25 horsepower</t>
  </si>
  <si>
    <t>Accelerated introduction of medium-duty ultra-low emission vehicles</t>
  </si>
  <si>
    <t>On-Board refueling vapor recovery</t>
  </si>
  <si>
    <t>Aerosol coating (paint) products</t>
  </si>
  <si>
    <t>3 to 18</t>
  </si>
  <si>
    <t>Low-emission vehicle - TLEV                                                   ROG</t>
  </si>
  <si>
    <t>Low-emission vehicle - LEV                                                     ROG</t>
  </si>
  <si>
    <t>Sulfur and aromatic hydrocarbon content of diesel fuel</t>
  </si>
  <si>
    <t>Exhaust emissions from light-, medium and light heavy-duty engines</t>
  </si>
  <si>
    <t>1994 standards for 4-stroke engines</t>
  </si>
  <si>
    <t>1994 standards for 2 stroke engines greater than 50 cc</t>
  </si>
  <si>
    <t>1999 standards for 2 stroke engines</t>
  </si>
  <si>
    <t>Phase II reformulated gasoline</t>
  </si>
  <si>
    <t>1996 rules for off-road diesel engines greater than 175 hp</t>
  </si>
  <si>
    <t>2000 rules for off-road diesel engines greater than 175 hp</t>
  </si>
  <si>
    <t>Off-road diesel engines greater than 750 hp</t>
  </si>
  <si>
    <t>Exhaust emissions for heavy-duty diesel engines and vehicles</t>
  </si>
  <si>
    <t>Exhaust emissions of urban bus engines</t>
  </si>
  <si>
    <t>Golf Carts</t>
  </si>
  <si>
    <t>Measure #</t>
  </si>
  <si>
    <t>Cost-effectiveness ($/lb)</t>
  </si>
  <si>
    <t>Cost-effectiveness ($/Ton)</t>
  </si>
  <si>
    <t>Stationary Source Control Measures</t>
  </si>
  <si>
    <t>CTS - 02C</t>
  </si>
  <si>
    <t>Further emission reductions from solvent cleaning operations (R1171)</t>
  </si>
  <si>
    <t>Savings</t>
  </si>
  <si>
    <t>CMB - 06</t>
  </si>
  <si>
    <t>Emission reductions from commercial and residential water heaters (NOx)</t>
  </si>
  <si>
    <t>&lt; $ 0.05</t>
  </si>
  <si>
    <t>&lt; $100</t>
  </si>
  <si>
    <t>CTS - 02N</t>
  </si>
  <si>
    <t>Further emission reductions from solvent degreaser (R1122)</t>
  </si>
  <si>
    <t>BCM - 01</t>
  </si>
  <si>
    <t>Emission reductions from paved roads (R403)</t>
  </si>
  <si>
    <t>BCM - 04</t>
  </si>
  <si>
    <t>Emission reductions from agriculture activities (R403)</t>
  </si>
  <si>
    <t>BCM - 06</t>
  </si>
  <si>
    <t>Further emission reductions from fugitive dust sources to meet BACM requirements (R403)</t>
  </si>
  <si>
    <t>BCM - 3</t>
  </si>
  <si>
    <t>Further emission reductions from unpaved roads</t>
  </si>
  <si>
    <t>FUG - 02</t>
  </si>
  <si>
    <t>Emission reductions from wastewater systems</t>
  </si>
  <si>
    <t>CTS - 02M</t>
  </si>
  <si>
    <t>Further emission reductions from plastic, rubber, &amp; glass coatings (R1145)</t>
  </si>
  <si>
    <t>CTS - 02O</t>
  </si>
  <si>
    <t>Further emission reductions from usage of solvents (R442)</t>
  </si>
  <si>
    <t>CTS - 02H</t>
  </si>
  <si>
    <t>Further emission reductions on metal parts &amp; products (R1107)</t>
  </si>
  <si>
    <t>CTS - 02B</t>
  </si>
  <si>
    <t>Control of emissions from small boiler &amp; process heater</t>
  </si>
  <si>
    <t>PRC -03</t>
  </si>
  <si>
    <t>Emission reductions from restaurant operations</t>
  </si>
  <si>
    <t>CTS - 02A</t>
  </si>
  <si>
    <t>Emission reductions from electronic components manufacturing</t>
  </si>
  <si>
    <t>CTS - 02E</t>
  </si>
  <si>
    <t>Further emission reductions from adhesives (R1168)</t>
  </si>
  <si>
    <t>CTS - 07</t>
  </si>
  <si>
    <t>Further emission reductions from architectural coatings (R1173)</t>
  </si>
  <si>
    <t>Mobile Source Control Measures</t>
  </si>
  <si>
    <t>M- 16</t>
  </si>
  <si>
    <t>Pleasure craft; nationwide emission standards</t>
  </si>
  <si>
    <t>M - 11</t>
  </si>
  <si>
    <t>Industrial equipment, gas &amp; LPG - CA; three-way catalyst technology (ARB )</t>
  </si>
  <si>
    <t>M - 12</t>
  </si>
  <si>
    <t>Industrial equipment, gas &amp; LPG - CA; three-way catalyst technology (US EPA)</t>
  </si>
  <si>
    <t>M - 15</t>
  </si>
  <si>
    <t>Aircraft; nationwide emission standards</t>
  </si>
  <si>
    <t>ADV-M-9</t>
  </si>
  <si>
    <t>Off-road 2.5g/bhp NOx standard</t>
  </si>
  <si>
    <t>M -10</t>
  </si>
  <si>
    <t>Off-road diesel equipment; 2.5g/bhp-hr NOx standard - national</t>
  </si>
  <si>
    <t>M -13</t>
  </si>
  <si>
    <t>Marine vessels; nationwide standards, new &amp; rebuilt</t>
  </si>
  <si>
    <t>ADV-M-2</t>
  </si>
  <si>
    <t>Enhanced LEV</t>
  </si>
  <si>
    <t>M - 14</t>
  </si>
  <si>
    <t>Locomotives; nationwide standards, new &amp; rebuilt</t>
  </si>
  <si>
    <t>M- 05</t>
  </si>
  <si>
    <t>Heavy-duty diesel vehicle; additional NOx reductions in CA</t>
  </si>
  <si>
    <t xml:space="preserve">M - 06 </t>
  </si>
  <si>
    <t>Heavy-duty diesel vehicle; 2g/bhp-hr NOx standard - national</t>
  </si>
  <si>
    <t>M - 07</t>
  </si>
  <si>
    <t>Accelerated retirement of HDVs</t>
  </si>
  <si>
    <t>M - 04</t>
  </si>
  <si>
    <t>Heavy-duty diesel vehicle; 2g/bhp-hr NOx engines</t>
  </si>
  <si>
    <t>M - 01</t>
  </si>
  <si>
    <t>Accelerated retirement of LDVs</t>
  </si>
  <si>
    <t>Small refiner volume provisions</t>
  </si>
  <si>
    <t>New certification tests to control emitions from aggressive driving &amp; A/C usage</t>
  </si>
  <si>
    <t>Heavy-duty vehicle inspection</t>
  </si>
  <si>
    <t>22 - 24</t>
  </si>
  <si>
    <t>N/A</t>
  </si>
  <si>
    <t>Low-emission vehicle - ULEV                                                  ROG</t>
  </si>
  <si>
    <t>$0.11 - $9.63</t>
  </si>
  <si>
    <t>$0.01 - $3.79</t>
  </si>
  <si>
    <t>$0.5 - $1.39</t>
  </si>
  <si>
    <t>$0.32 - $3.57</t>
  </si>
  <si>
    <t>$3.00 - $5.60</t>
  </si>
  <si>
    <t>Cost-effectiveness average</t>
  </si>
  <si>
    <t>$0-6.3</t>
  </si>
  <si>
    <t>$0.44 -0.60</t>
  </si>
  <si>
    <t>$1.05 - 1.12</t>
  </si>
  <si>
    <t>Aerosol coating, antiperspirants, deodorants, &amp; consumer products  VOC</t>
  </si>
  <si>
    <t>$1.00 - $3.00</t>
  </si>
  <si>
    <t>Small off-road engine                                                                             HC + NOx</t>
  </si>
  <si>
    <t xml:space="preserve">Heavy-duty vehicle                                                                                  NOx+NMHC </t>
  </si>
  <si>
    <t>Marine engine                                                                                          HC+NOx</t>
  </si>
  <si>
    <t>On-road motorcycles                                                                               HC+NOx</t>
  </si>
  <si>
    <t>Hair spray                                                                                   VOC</t>
  </si>
  <si>
    <t>Off-road large spark-ignition engines                                                   HC+NOx</t>
  </si>
  <si>
    <t>LEV II and CAP 2000                                                                             ROG+NOx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</si>
</sst>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0" fillId="0" borderId="0" xfId="17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17" applyFont="1" applyAlignment="1">
      <alignment horizontal="right"/>
    </xf>
    <xf numFmtId="4" fontId="0" fillId="0" borderId="0" xfId="17" applyNumberFormat="1" applyFont="1" applyAlignment="1">
      <alignment horizontal="right"/>
    </xf>
    <xf numFmtId="3" fontId="0" fillId="0" borderId="0" xfId="17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4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9" fontId="4" fillId="0" borderId="0" xfId="19" applyFont="1" applyAlignment="1">
      <alignment horizontal="left"/>
    </xf>
    <xf numFmtId="0" fontId="7" fillId="0" borderId="0" xfId="0" applyFont="1" applyAlignment="1">
      <alignment horizontal="center"/>
    </xf>
    <xf numFmtId="8" fontId="4" fillId="0" borderId="0" xfId="17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 of Reducing VOC &amp; NOx 
Emissions</a:t>
            </a:r>
          </a:p>
        </c:rich>
      </c:tx>
      <c:layout>
        <c:manualLayout>
          <c:xMode val="factor"/>
          <c:yMode val="factor"/>
          <c:x val="0.0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775"/>
          <c:w val="0.821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Regulations'!$A$2:$A$44</c:f>
              <c:numCache>
                <c:ptCount val="43"/>
                <c:pt idx="0">
                  <c:v>1988</c:v>
                </c:pt>
                <c:pt idx="1">
                  <c:v>1989</c:v>
                </c:pt>
                <c:pt idx="4">
                  <c:v>1990</c:v>
                </c:pt>
                <c:pt idx="16">
                  <c:v>1991</c:v>
                </c:pt>
                <c:pt idx="18">
                  <c:v>1992</c:v>
                </c:pt>
                <c:pt idx="21">
                  <c:v>1994</c:v>
                </c:pt>
                <c:pt idx="26">
                  <c:v>1995</c:v>
                </c:pt>
                <c:pt idx="29">
                  <c:v>1996</c:v>
                </c:pt>
                <c:pt idx="32">
                  <c:v>1997</c:v>
                </c:pt>
                <c:pt idx="36">
                  <c:v>1998</c:v>
                </c:pt>
              </c:numCache>
            </c:numRef>
          </c:cat>
          <c:val>
            <c:numRef>
              <c:f>' Regulations'!$C$2:$C$44</c:f>
              <c:numCache>
                <c:ptCount val="43"/>
                <c:pt idx="0">
                  <c:v>0.06</c:v>
                </c:pt>
                <c:pt idx="1">
                  <c:v>0.85</c:v>
                </c:pt>
                <c:pt idx="2">
                  <c:v>0.79</c:v>
                </c:pt>
                <c:pt idx="3">
                  <c:v>1.2</c:v>
                </c:pt>
                <c:pt idx="4">
                  <c:v>0.41</c:v>
                </c:pt>
                <c:pt idx="5">
                  <c:v>1</c:v>
                </c:pt>
                <c:pt idx="6">
                  <c:v>0.17</c:v>
                </c:pt>
                <c:pt idx="7">
                  <c:v>0.51</c:v>
                </c:pt>
                <c:pt idx="8">
                  <c:v>2</c:v>
                </c:pt>
                <c:pt idx="9">
                  <c:v>2.51</c:v>
                </c:pt>
                <c:pt idx="10">
                  <c:v>0.21</c:v>
                </c:pt>
                <c:pt idx="11">
                  <c:v>0.98</c:v>
                </c:pt>
                <c:pt idx="12">
                  <c:v>5.52</c:v>
                </c:pt>
                <c:pt idx="13">
                  <c:v>0.46</c:v>
                </c:pt>
                <c:pt idx="14">
                  <c:v>0.44</c:v>
                </c:pt>
                <c:pt idx="15">
                  <c:v>1.7</c:v>
                </c:pt>
                <c:pt idx="16">
                  <c:v>4</c:v>
                </c:pt>
                <c:pt idx="17">
                  <c:v>1.11</c:v>
                </c:pt>
                <c:pt idx="18">
                  <c:v>0.51</c:v>
                </c:pt>
                <c:pt idx="19">
                  <c:v>1.32</c:v>
                </c:pt>
                <c:pt idx="20">
                  <c:v>1.2</c:v>
                </c:pt>
                <c:pt idx="21">
                  <c:v>0</c:v>
                </c:pt>
                <c:pt idx="22">
                  <c:v>0.17</c:v>
                </c:pt>
                <c:pt idx="23">
                  <c:v>0.19</c:v>
                </c:pt>
                <c:pt idx="24">
                  <c:v>0.34</c:v>
                </c:pt>
                <c:pt idx="25">
                  <c:v>0.23</c:v>
                </c:pt>
                <c:pt idx="26">
                  <c:v>1.5</c:v>
                </c:pt>
                <c:pt idx="27">
                  <c:v>0.4</c:v>
                </c:pt>
                <c:pt idx="28">
                  <c:v>3.03</c:v>
                </c:pt>
                <c:pt idx="29">
                  <c:v>0.91</c:v>
                </c:pt>
                <c:pt idx="30">
                  <c:v>1.1</c:v>
                </c:pt>
                <c:pt idx="31">
                  <c:v>1.15</c:v>
                </c:pt>
                <c:pt idx="32">
                  <c:v>2.5</c:v>
                </c:pt>
                <c:pt idx="33">
                  <c:v>3.25</c:v>
                </c:pt>
                <c:pt idx="34">
                  <c:v>0.52</c:v>
                </c:pt>
                <c:pt idx="35">
                  <c:v>1.09</c:v>
                </c:pt>
                <c:pt idx="36">
                  <c:v>4.87</c:v>
                </c:pt>
                <c:pt idx="37">
                  <c:v>0.2</c:v>
                </c:pt>
                <c:pt idx="38">
                  <c:v>0.24</c:v>
                </c:pt>
                <c:pt idx="39">
                  <c:v>1</c:v>
                </c:pt>
                <c:pt idx="40">
                  <c:v>1.57</c:v>
                </c:pt>
                <c:pt idx="41">
                  <c:v>1.9449999999999998</c:v>
                </c:pt>
                <c:pt idx="42">
                  <c:v>4.3</c:v>
                </c:pt>
              </c:numCache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33321"/>
        <c:crosses val="autoZero"/>
        <c:auto val="0"/>
        <c:lblOffset val="100"/>
        <c:noMultiLvlLbl val="0"/>
      </c:catAx>
      <c:valAx>
        <c:axId val="3593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Cost-effectivenesss of Reducing NOx Emissions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25"/>
          <c:w val="0.928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'NOx Regulation'!$A$2:$A$22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'NOx Regulation'!$C$2:$C$22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17859"/>
        <c:crosses val="autoZero"/>
        <c:auto val="0"/>
        <c:lblOffset val="100"/>
        <c:noMultiLvlLbl val="0"/>
      </c:cat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142875</xdr:rowOff>
    </xdr:from>
    <xdr:to>
      <xdr:col>4</xdr:col>
      <xdr:colOff>57150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276225" y="6600825"/>
        <a:ext cx="5581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57150</xdr:rowOff>
    </xdr:from>
    <xdr:to>
      <xdr:col>2</xdr:col>
      <xdr:colOff>1362075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6675" y="3781425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50">
      <selection activeCell="B42" sqref="B42"/>
    </sheetView>
  </sheetViews>
  <sheetFormatPr defaultColWidth="9.140625" defaultRowHeight="12.75"/>
  <cols>
    <col min="1" max="1" width="6.8515625" style="1" customWidth="1"/>
    <col min="2" max="2" width="57.140625" style="1" bestFit="1" customWidth="1"/>
    <col min="3" max="3" width="11.421875" style="0" customWidth="1"/>
    <col min="4" max="4" width="11.57421875" style="1" bestFit="1" customWidth="1"/>
    <col min="5" max="5" width="8.28125" style="0" bestFit="1" customWidth="1"/>
  </cols>
  <sheetData>
    <row r="1" spans="1:5" s="19" customFormat="1" ht="36">
      <c r="A1" s="26" t="s">
        <v>0</v>
      </c>
      <c r="B1" s="26" t="s">
        <v>1</v>
      </c>
      <c r="C1" s="28" t="s">
        <v>125</v>
      </c>
      <c r="D1" s="28" t="s">
        <v>2</v>
      </c>
      <c r="E1" s="26" t="s">
        <v>3</v>
      </c>
    </row>
    <row r="2" spans="1:5" s="23" customFormat="1" ht="11.25">
      <c r="A2" s="20">
        <v>1988</v>
      </c>
      <c r="B2" s="21" t="s">
        <v>4</v>
      </c>
      <c r="C2" s="22">
        <v>0.06</v>
      </c>
      <c r="E2" s="20">
        <v>3</v>
      </c>
    </row>
    <row r="3" spans="1:5" s="23" customFormat="1" ht="11.25">
      <c r="A3" s="20">
        <v>1989</v>
      </c>
      <c r="B3" s="21" t="s">
        <v>5</v>
      </c>
      <c r="C3" s="24">
        <v>0.85</v>
      </c>
      <c r="E3" s="20">
        <v>4</v>
      </c>
    </row>
    <row r="4" spans="1:5" s="23" customFormat="1" ht="11.25">
      <c r="A4" s="20"/>
      <c r="B4" s="21" t="s">
        <v>6</v>
      </c>
      <c r="C4" s="22">
        <v>0.79</v>
      </c>
      <c r="E4" s="20">
        <v>118</v>
      </c>
    </row>
    <row r="5" spans="1:5" s="23" customFormat="1" ht="11.25">
      <c r="A5" s="20"/>
      <c r="B5" s="21" t="s">
        <v>7</v>
      </c>
      <c r="C5" s="22">
        <v>1.2</v>
      </c>
      <c r="E5" s="20">
        <v>70</v>
      </c>
    </row>
    <row r="6" spans="1:5" s="23" customFormat="1" ht="11.25">
      <c r="A6" s="20">
        <v>1990</v>
      </c>
      <c r="B6" s="21" t="s">
        <v>8</v>
      </c>
      <c r="C6" s="22">
        <v>0.41</v>
      </c>
      <c r="E6" s="20">
        <v>4.4</v>
      </c>
    </row>
    <row r="7" spans="1:5" s="23" customFormat="1" ht="11.25">
      <c r="A7" s="20"/>
      <c r="B7" s="21" t="s">
        <v>9</v>
      </c>
      <c r="C7" s="22">
        <v>1</v>
      </c>
      <c r="E7" s="20">
        <v>3</v>
      </c>
    </row>
    <row r="8" spans="1:5" s="23" customFormat="1" ht="11.25">
      <c r="A8" s="20"/>
      <c r="B8" s="21" t="s">
        <v>10</v>
      </c>
      <c r="C8" s="22">
        <v>0.17</v>
      </c>
      <c r="E8" s="20">
        <v>114</v>
      </c>
    </row>
    <row r="9" spans="1:5" s="23" customFormat="1" ht="11.25">
      <c r="A9" s="20"/>
      <c r="B9" s="25" t="s">
        <v>11</v>
      </c>
      <c r="C9" s="22">
        <v>0.51</v>
      </c>
      <c r="E9" s="20">
        <v>35</v>
      </c>
    </row>
    <row r="10" spans="1:5" s="23" customFormat="1" ht="11.25">
      <c r="A10" s="20"/>
      <c r="B10" s="21" t="s">
        <v>12</v>
      </c>
      <c r="C10" s="22">
        <v>2</v>
      </c>
      <c r="E10" s="20">
        <v>80</v>
      </c>
    </row>
    <row r="11" spans="1:5" s="23" customFormat="1" ht="11.25">
      <c r="A11" s="20"/>
      <c r="B11" s="21" t="s">
        <v>13</v>
      </c>
      <c r="C11" s="22">
        <v>2.51</v>
      </c>
      <c r="E11" s="20">
        <v>185</v>
      </c>
    </row>
    <row r="12" spans="1:5" s="23" customFormat="1" ht="11.25">
      <c r="A12" s="20"/>
      <c r="B12" s="21" t="s">
        <v>14</v>
      </c>
      <c r="C12" s="22">
        <v>0.21</v>
      </c>
      <c r="E12" s="20">
        <v>29</v>
      </c>
    </row>
    <row r="13" spans="1:5" s="23" customFormat="1" ht="11.25">
      <c r="A13" s="20"/>
      <c r="B13" s="21" t="s">
        <v>15</v>
      </c>
      <c r="C13" s="22">
        <v>0.98</v>
      </c>
      <c r="E13" s="20">
        <v>29</v>
      </c>
    </row>
    <row r="14" spans="1:5" s="23" customFormat="1" ht="11.25">
      <c r="A14" s="20"/>
      <c r="B14" s="21" t="s">
        <v>16</v>
      </c>
      <c r="C14" s="22">
        <v>5.52</v>
      </c>
      <c r="E14" s="20">
        <v>29</v>
      </c>
    </row>
    <row r="15" spans="1:5" s="23" customFormat="1" ht="11.25">
      <c r="A15" s="20"/>
      <c r="B15" s="21" t="s">
        <v>17</v>
      </c>
      <c r="C15" s="22">
        <v>0.46</v>
      </c>
      <c r="E15" s="20">
        <v>29</v>
      </c>
    </row>
    <row r="16" spans="1:5" s="23" customFormat="1" ht="11.25">
      <c r="A16" s="20"/>
      <c r="B16" s="21" t="s">
        <v>18</v>
      </c>
      <c r="C16" s="22">
        <v>0.44</v>
      </c>
      <c r="E16" s="20">
        <v>22</v>
      </c>
    </row>
    <row r="17" spans="1:5" s="23" customFormat="1" ht="11.25">
      <c r="A17" s="20"/>
      <c r="B17" s="21" t="s">
        <v>9</v>
      </c>
      <c r="C17" s="22">
        <v>1.7</v>
      </c>
      <c r="E17" s="20">
        <v>45</v>
      </c>
    </row>
    <row r="18" spans="1:5" s="23" customFormat="1" ht="11.25">
      <c r="A18" s="20">
        <v>1991</v>
      </c>
      <c r="B18" s="21" t="s">
        <v>19</v>
      </c>
      <c r="C18" s="22">
        <v>4</v>
      </c>
      <c r="E18" s="20">
        <v>220</v>
      </c>
    </row>
    <row r="19" spans="1:5" s="23" customFormat="1" ht="11.25">
      <c r="A19" s="20"/>
      <c r="B19" s="21" t="s">
        <v>6</v>
      </c>
      <c r="C19" s="22">
        <v>1.11</v>
      </c>
      <c r="E19" s="20"/>
    </row>
    <row r="20" spans="1:5" s="23" customFormat="1" ht="11.25">
      <c r="A20" s="20">
        <v>1992</v>
      </c>
      <c r="B20" s="21" t="s">
        <v>20</v>
      </c>
      <c r="C20" s="22">
        <v>0.51</v>
      </c>
      <c r="E20" s="20">
        <v>8</v>
      </c>
    </row>
    <row r="21" spans="1:5" s="23" customFormat="1" ht="11.25">
      <c r="A21" s="20"/>
      <c r="B21" s="21" t="s">
        <v>21</v>
      </c>
      <c r="C21" s="22">
        <v>1.32</v>
      </c>
      <c r="E21" s="20" t="s">
        <v>22</v>
      </c>
    </row>
    <row r="22" spans="1:5" s="23" customFormat="1" ht="11.25">
      <c r="A22" s="20"/>
      <c r="B22" s="21" t="s">
        <v>23</v>
      </c>
      <c r="C22" s="22">
        <v>1.2</v>
      </c>
      <c r="E22" s="20">
        <v>6</v>
      </c>
    </row>
    <row r="23" spans="1:5" s="23" customFormat="1" ht="11.25">
      <c r="A23" s="20">
        <v>1994</v>
      </c>
      <c r="B23" s="21" t="s">
        <v>114</v>
      </c>
      <c r="C23" s="22" t="s">
        <v>118</v>
      </c>
      <c r="E23" s="20">
        <v>-3</v>
      </c>
    </row>
    <row r="24" spans="1:5" s="23" customFormat="1" ht="11.25">
      <c r="A24" s="20"/>
      <c r="B24" s="21" t="s">
        <v>24</v>
      </c>
      <c r="C24" s="22">
        <v>0.17</v>
      </c>
      <c r="E24" s="20">
        <v>4</v>
      </c>
    </row>
    <row r="25" spans="1:5" s="23" customFormat="1" ht="11.25">
      <c r="A25" s="20"/>
      <c r="B25" s="21" t="s">
        <v>25</v>
      </c>
      <c r="C25" s="22">
        <v>0.19</v>
      </c>
      <c r="E25" s="20">
        <v>30</v>
      </c>
    </row>
    <row r="26" spans="1:5" s="23" customFormat="1" ht="11.25">
      <c r="A26" s="20"/>
      <c r="B26" s="21" t="s">
        <v>26</v>
      </c>
      <c r="C26" s="22">
        <v>0.34</v>
      </c>
      <c r="E26" s="20">
        <v>9</v>
      </c>
    </row>
    <row r="27" spans="1:5" s="23" customFormat="1" ht="11.25">
      <c r="A27" s="20"/>
      <c r="B27" s="21" t="s">
        <v>27</v>
      </c>
      <c r="C27" s="22">
        <v>0.23</v>
      </c>
      <c r="E27" s="20">
        <v>1</v>
      </c>
    </row>
    <row r="28" spans="1:5" s="23" customFormat="1" ht="11.25">
      <c r="A28" s="20">
        <v>1995</v>
      </c>
      <c r="B28" s="21" t="s">
        <v>28</v>
      </c>
      <c r="C28" s="22">
        <v>1.5</v>
      </c>
      <c r="E28" s="20">
        <v>4</v>
      </c>
    </row>
    <row r="29" spans="1:5" s="23" customFormat="1" ht="11.25">
      <c r="A29" s="20"/>
      <c r="B29" s="21" t="s">
        <v>29</v>
      </c>
      <c r="C29" s="22">
        <v>0.4</v>
      </c>
      <c r="E29" s="20"/>
    </row>
    <row r="30" spans="1:5" s="23" customFormat="1" ht="11.25">
      <c r="A30" s="20"/>
      <c r="B30" s="21" t="s">
        <v>30</v>
      </c>
      <c r="C30" s="22">
        <v>3.03</v>
      </c>
      <c r="E30" s="20" t="s">
        <v>31</v>
      </c>
    </row>
    <row r="31" spans="1:5" s="23" customFormat="1" ht="11.25">
      <c r="A31" s="20">
        <v>1996</v>
      </c>
      <c r="B31" s="21" t="s">
        <v>32</v>
      </c>
      <c r="C31" s="22">
        <v>0.91</v>
      </c>
      <c r="E31" s="20"/>
    </row>
    <row r="32" spans="1:5" s="23" customFormat="1" ht="11.25">
      <c r="A32" s="20"/>
      <c r="B32" s="21" t="s">
        <v>33</v>
      </c>
      <c r="C32" s="22">
        <v>1.1</v>
      </c>
      <c r="E32" s="20"/>
    </row>
    <row r="33" spans="1:5" s="23" customFormat="1" ht="11.25">
      <c r="A33" s="20"/>
      <c r="B33" s="21" t="s">
        <v>119</v>
      </c>
      <c r="C33" s="22">
        <v>1.15</v>
      </c>
      <c r="E33" s="20"/>
    </row>
    <row r="34" spans="1:5" s="23" customFormat="1" ht="11.25">
      <c r="A34" s="20">
        <v>1997</v>
      </c>
      <c r="B34" s="21" t="s">
        <v>135</v>
      </c>
      <c r="C34" s="22">
        <v>2.5</v>
      </c>
      <c r="E34" s="20">
        <v>-14</v>
      </c>
    </row>
    <row r="35" spans="1:5" s="23" customFormat="1" ht="11.25">
      <c r="A35" s="20"/>
      <c r="B35" s="21" t="s">
        <v>9</v>
      </c>
      <c r="C35" s="27">
        <v>3.25</v>
      </c>
      <c r="D35" s="22" t="s">
        <v>126</v>
      </c>
      <c r="E35" s="20">
        <v>15.3</v>
      </c>
    </row>
    <row r="36" spans="1:5" s="23" customFormat="1" ht="11.25">
      <c r="A36" s="20"/>
      <c r="B36" s="21" t="s">
        <v>115</v>
      </c>
      <c r="C36" s="27">
        <v>0.52</v>
      </c>
      <c r="D36" s="22" t="s">
        <v>127</v>
      </c>
      <c r="E36" s="20">
        <v>133</v>
      </c>
    </row>
    <row r="37" spans="1:5" s="23" customFormat="1" ht="11.25">
      <c r="A37" s="20"/>
      <c r="B37" s="21" t="s">
        <v>116</v>
      </c>
      <c r="C37" s="27">
        <v>1.09</v>
      </c>
      <c r="D37" s="22" t="s">
        <v>128</v>
      </c>
      <c r="E37" s="20" t="s">
        <v>117</v>
      </c>
    </row>
    <row r="38" spans="1:5" s="23" customFormat="1" ht="11.25">
      <c r="A38" s="20">
        <v>1998</v>
      </c>
      <c r="B38" s="21" t="s">
        <v>131</v>
      </c>
      <c r="C38" s="22">
        <f>(0.11+9.63)/2</f>
        <v>4.87</v>
      </c>
      <c r="D38" s="22" t="s">
        <v>120</v>
      </c>
      <c r="E38" s="20">
        <v>23.8</v>
      </c>
    </row>
    <row r="39" spans="1:5" s="23" customFormat="1" ht="11.25">
      <c r="A39" s="20"/>
      <c r="B39" s="21" t="s">
        <v>132</v>
      </c>
      <c r="C39" s="22">
        <v>0.2</v>
      </c>
      <c r="D39" s="22">
        <v>0.2</v>
      </c>
      <c r="E39" s="20">
        <v>98</v>
      </c>
    </row>
    <row r="40" spans="1:5" s="23" customFormat="1" ht="11.25">
      <c r="A40" s="20"/>
      <c r="B40" s="21" t="s">
        <v>136</v>
      </c>
      <c r="C40" s="22">
        <v>0.24</v>
      </c>
      <c r="D40" s="22" t="s">
        <v>121</v>
      </c>
      <c r="E40" s="20">
        <v>60</v>
      </c>
    </row>
    <row r="41" spans="1:5" s="23" customFormat="1" ht="11.25">
      <c r="A41" s="20"/>
      <c r="B41" s="21" t="s">
        <v>137</v>
      </c>
      <c r="C41" s="22">
        <v>1</v>
      </c>
      <c r="D41" s="22" t="s">
        <v>122</v>
      </c>
      <c r="E41" s="20">
        <v>57</v>
      </c>
    </row>
    <row r="42" spans="1:5" s="23" customFormat="1" ht="11.25">
      <c r="A42" s="20"/>
      <c r="B42" s="21" t="s">
        <v>129</v>
      </c>
      <c r="C42" s="22">
        <v>1.57</v>
      </c>
      <c r="D42" s="22" t="s">
        <v>130</v>
      </c>
      <c r="E42" s="20">
        <v>5.4</v>
      </c>
    </row>
    <row r="43" spans="1:5" s="23" customFormat="1" ht="11.25">
      <c r="A43" s="20"/>
      <c r="B43" s="21" t="s">
        <v>133</v>
      </c>
      <c r="C43" s="22">
        <f>(0.32+3.57)/2</f>
        <v>1.9449999999999998</v>
      </c>
      <c r="D43" s="22" t="s">
        <v>123</v>
      </c>
      <c r="E43" s="20">
        <v>110</v>
      </c>
    </row>
    <row r="44" spans="1:5" s="23" customFormat="1" ht="11.25">
      <c r="A44" s="20"/>
      <c r="B44" s="21" t="s">
        <v>134</v>
      </c>
      <c r="C44" s="22">
        <f>(3+5.6)/2</f>
        <v>4.3</v>
      </c>
      <c r="D44" s="22" t="s">
        <v>124</v>
      </c>
      <c r="E44" s="20">
        <v>1.3</v>
      </c>
    </row>
    <row r="45" spans="1:5" s="23" customFormat="1" ht="11.25">
      <c r="A45" s="20"/>
      <c r="B45" s="20"/>
      <c r="E45" s="20"/>
    </row>
    <row r="46" spans="1:5" s="23" customFormat="1" ht="11.25">
      <c r="A46" s="20"/>
      <c r="B46" s="20"/>
      <c r="E46" s="20"/>
    </row>
    <row r="47" spans="1:5" s="23" customFormat="1" ht="11.25">
      <c r="A47" s="20"/>
      <c r="B47" s="20"/>
      <c r="E47" s="20"/>
    </row>
    <row r="48" spans="1:4" s="23" customFormat="1" ht="11.25">
      <c r="A48" s="20"/>
      <c r="B48" s="20"/>
      <c r="D48" s="20"/>
    </row>
  </sheetData>
  <printOptions gridLines="1"/>
  <pageMargins left="0.55" right="0.25" top="0.48" bottom="0.36" header="0.25" footer="0.22"/>
  <pageSetup horizontalDpi="300" verticalDpi="300" orientation="portrait" r:id="rId2"/>
  <headerFooter alignWithMargins="0">
    <oddHeader>&amp;CVOC and NOx&amp;A</oddHeader>
    <oddFooter>&amp;CPage 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30">
      <selection activeCell="A49" sqref="A49"/>
    </sheetView>
  </sheetViews>
  <sheetFormatPr defaultColWidth="9.140625" defaultRowHeight="12.75"/>
  <cols>
    <col min="1" max="1" width="8.8515625" style="1" customWidth="1"/>
    <col min="2" max="2" width="58.421875" style="0" customWidth="1"/>
    <col min="3" max="3" width="23.00390625" style="2" customWidth="1"/>
  </cols>
  <sheetData>
    <row r="1" spans="1:3" ht="12.75">
      <c r="A1" s="6" t="s">
        <v>0</v>
      </c>
      <c r="B1" s="6" t="s">
        <v>1</v>
      </c>
      <c r="C1" s="5" t="s">
        <v>2</v>
      </c>
    </row>
    <row r="2" spans="1:3" ht="12.75">
      <c r="A2" s="1">
        <v>1988</v>
      </c>
      <c r="B2" t="s">
        <v>4</v>
      </c>
      <c r="C2" s="7">
        <v>0.02</v>
      </c>
    </row>
    <row r="3" spans="2:3" ht="12.75">
      <c r="B3" t="s">
        <v>34</v>
      </c>
      <c r="C3" s="7">
        <v>3</v>
      </c>
    </row>
    <row r="4" spans="1:3" ht="12.75">
      <c r="A4" s="1">
        <v>1989</v>
      </c>
      <c r="B4" t="s">
        <v>6</v>
      </c>
      <c r="C4" s="7">
        <v>0.79</v>
      </c>
    </row>
    <row r="5" spans="1:3" ht="12.75">
      <c r="A5" s="1">
        <v>1990</v>
      </c>
      <c r="B5" t="s">
        <v>35</v>
      </c>
      <c r="C5" s="7">
        <v>0.41</v>
      </c>
    </row>
    <row r="6" spans="2:3" ht="12.75">
      <c r="B6" t="s">
        <v>13</v>
      </c>
      <c r="C6" s="7">
        <v>2.51</v>
      </c>
    </row>
    <row r="7" spans="2:3" ht="12.75">
      <c r="B7" t="s">
        <v>36</v>
      </c>
      <c r="C7" s="7">
        <v>0.21</v>
      </c>
    </row>
    <row r="8" spans="2:3" ht="12.75">
      <c r="B8" t="s">
        <v>15</v>
      </c>
      <c r="C8" s="7">
        <v>0.98</v>
      </c>
    </row>
    <row r="9" spans="2:3" ht="12.75">
      <c r="B9" t="s">
        <v>37</v>
      </c>
      <c r="C9" s="7">
        <v>0.08</v>
      </c>
    </row>
    <row r="10" spans="2:3" ht="12.75">
      <c r="B10" t="s">
        <v>16</v>
      </c>
      <c r="C10" s="7">
        <v>5.52</v>
      </c>
    </row>
    <row r="11" spans="2:3" ht="12.75">
      <c r="B11" t="s">
        <v>38</v>
      </c>
      <c r="C11" s="7">
        <v>0.46</v>
      </c>
    </row>
    <row r="12" spans="2:3" ht="12.75">
      <c r="B12" t="s">
        <v>18</v>
      </c>
      <c r="C12" s="7">
        <v>0.44</v>
      </c>
    </row>
    <row r="13" spans="1:3" ht="12.75">
      <c r="A13" s="1">
        <v>1991</v>
      </c>
      <c r="B13" t="s">
        <v>39</v>
      </c>
      <c r="C13" s="7">
        <v>4</v>
      </c>
    </row>
    <row r="14" spans="1:3" ht="12.75">
      <c r="A14" s="1">
        <v>1992</v>
      </c>
      <c r="B14" t="s">
        <v>40</v>
      </c>
      <c r="C14" s="7">
        <v>0.18</v>
      </c>
    </row>
    <row r="15" spans="2:3" ht="12.75">
      <c r="B15" t="s">
        <v>41</v>
      </c>
      <c r="C15" s="7">
        <v>0.58</v>
      </c>
    </row>
    <row r="16" spans="2:3" ht="12.75">
      <c r="B16" t="s">
        <v>42</v>
      </c>
      <c r="C16" s="7">
        <v>0.16</v>
      </c>
    </row>
    <row r="17" spans="2:3" ht="12.75">
      <c r="B17" t="s">
        <v>21</v>
      </c>
      <c r="C17" s="7">
        <v>1.32</v>
      </c>
    </row>
    <row r="18" spans="2:3" ht="12.75">
      <c r="B18" t="s">
        <v>43</v>
      </c>
      <c r="C18" s="7">
        <v>1.2</v>
      </c>
    </row>
    <row r="19" spans="1:3" ht="12.75">
      <c r="A19" s="1">
        <v>1993</v>
      </c>
      <c r="B19" t="s">
        <v>44</v>
      </c>
      <c r="C19" s="7">
        <v>1.08</v>
      </c>
    </row>
    <row r="20" spans="1:3" ht="12.75">
      <c r="A20" s="1">
        <v>1994</v>
      </c>
      <c r="B20" t="s">
        <v>45</v>
      </c>
      <c r="C20" s="7">
        <v>0.34</v>
      </c>
    </row>
    <row r="21" spans="2:3" ht="12.75">
      <c r="B21" t="s">
        <v>27</v>
      </c>
      <c r="C21" s="7">
        <v>0.23</v>
      </c>
    </row>
    <row r="22" spans="1:3" ht="12.75">
      <c r="A22" s="1">
        <v>1995</v>
      </c>
      <c r="B22" t="s">
        <v>28</v>
      </c>
      <c r="C22" s="7">
        <v>1.5</v>
      </c>
    </row>
  </sheetData>
  <printOptions gridLines="1"/>
  <pageMargins left="0.75" right="0.75" top="1" bottom="0.86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2" customWidth="1"/>
    <col min="2" max="2" width="58.57421875" style="11" customWidth="1"/>
    <col min="3" max="4" width="17.140625" style="13" customWidth="1"/>
    <col min="5" max="16384" width="8.8515625" style="13" customWidth="1"/>
  </cols>
  <sheetData>
    <row r="1" spans="1:4" s="11" customFormat="1" ht="26.25" customHeight="1">
      <c r="A1" s="9" t="s">
        <v>46</v>
      </c>
      <c r="B1" s="10" t="s">
        <v>1</v>
      </c>
      <c r="C1" s="10" t="s">
        <v>47</v>
      </c>
      <c r="D1" s="10" t="s">
        <v>48</v>
      </c>
    </row>
    <row r="2" spans="1:4" s="11" customFormat="1" ht="26.25" customHeight="1">
      <c r="A2" s="9"/>
      <c r="B2" s="10" t="s">
        <v>49</v>
      </c>
      <c r="C2" s="10"/>
      <c r="D2" s="10"/>
    </row>
    <row r="3" spans="1:5" ht="12.75">
      <c r="A3" s="12" t="s">
        <v>50</v>
      </c>
      <c r="B3" s="11" t="s">
        <v>51</v>
      </c>
      <c r="C3" s="14" t="s">
        <v>52</v>
      </c>
      <c r="D3" s="14" t="s">
        <v>52</v>
      </c>
      <c r="E3" s="13">
        <v>2222</v>
      </c>
    </row>
    <row r="4" spans="1:4" ht="25.5">
      <c r="A4" s="12" t="s">
        <v>53</v>
      </c>
      <c r="B4" s="11" t="s">
        <v>54</v>
      </c>
      <c r="C4" s="14" t="s">
        <v>55</v>
      </c>
      <c r="D4" s="14" t="s">
        <v>56</v>
      </c>
    </row>
    <row r="5" spans="1:4" ht="12.75">
      <c r="A5" s="12" t="s">
        <v>57</v>
      </c>
      <c r="B5" s="11" t="s">
        <v>58</v>
      </c>
      <c r="C5" s="14" t="s">
        <v>55</v>
      </c>
      <c r="D5" s="14" t="s">
        <v>56</v>
      </c>
    </row>
    <row r="6" spans="1:4" ht="12.75">
      <c r="A6" s="12" t="s">
        <v>59</v>
      </c>
      <c r="B6" s="11" t="s">
        <v>60</v>
      </c>
      <c r="C6" s="14" t="s">
        <v>55</v>
      </c>
      <c r="D6" s="14" t="s">
        <v>56</v>
      </c>
    </row>
    <row r="7" spans="1:4" ht="12.75">
      <c r="A7" s="12" t="s">
        <v>61</v>
      </c>
      <c r="B7" s="11" t="s">
        <v>62</v>
      </c>
      <c r="C7" s="15">
        <f aca="true" t="shared" si="0" ref="C7:C18">D7/$E$3</f>
        <v>0.0675067506750675</v>
      </c>
      <c r="D7" s="16">
        <v>150</v>
      </c>
    </row>
    <row r="8" spans="1:4" ht="25.5">
      <c r="A8" s="12" t="s">
        <v>63</v>
      </c>
      <c r="B8" s="11" t="s">
        <v>64</v>
      </c>
      <c r="C8" s="15">
        <f t="shared" si="0"/>
        <v>0.09450945094509451</v>
      </c>
      <c r="D8" s="16">
        <v>210</v>
      </c>
    </row>
    <row r="9" spans="1:4" ht="12.75">
      <c r="A9" s="12" t="s">
        <v>65</v>
      </c>
      <c r="B9" s="11" t="s">
        <v>66</v>
      </c>
      <c r="C9" s="15">
        <f t="shared" si="0"/>
        <v>0.252025202520252</v>
      </c>
      <c r="D9" s="16">
        <v>560</v>
      </c>
    </row>
    <row r="10" spans="1:4" ht="12.75">
      <c r="A10" s="12" t="s">
        <v>67</v>
      </c>
      <c r="B10" s="11" t="s">
        <v>68</v>
      </c>
      <c r="C10" s="15">
        <f t="shared" si="0"/>
        <v>0.2565256525652565</v>
      </c>
      <c r="D10" s="16">
        <v>570</v>
      </c>
    </row>
    <row r="11" spans="1:4" ht="25.5">
      <c r="A11" s="12" t="s">
        <v>69</v>
      </c>
      <c r="B11" s="11" t="s">
        <v>70</v>
      </c>
      <c r="C11" s="15">
        <f t="shared" si="0"/>
        <v>0.49954995499549953</v>
      </c>
      <c r="D11" s="16">
        <v>1110</v>
      </c>
    </row>
    <row r="12" spans="1:4" ht="12.75">
      <c r="A12" s="12" t="s">
        <v>71</v>
      </c>
      <c r="B12" s="11" t="s">
        <v>72</v>
      </c>
      <c r="C12" s="15">
        <f t="shared" si="0"/>
        <v>1.0036003600360035</v>
      </c>
      <c r="D12" s="16">
        <v>2230</v>
      </c>
    </row>
    <row r="13" spans="1:4" ht="12.75">
      <c r="A13" s="12" t="s">
        <v>73</v>
      </c>
      <c r="B13" s="11" t="s">
        <v>74</v>
      </c>
      <c r="C13" s="15">
        <f t="shared" si="0"/>
        <v>1.9171917191719172</v>
      </c>
      <c r="D13" s="16">
        <v>4260</v>
      </c>
    </row>
    <row r="14" spans="1:4" ht="12.75">
      <c r="A14" s="12" t="s">
        <v>75</v>
      </c>
      <c r="B14" s="11" t="s">
        <v>76</v>
      </c>
      <c r="C14" s="15">
        <f t="shared" si="0"/>
        <v>1.926192619261926</v>
      </c>
      <c r="D14" s="16">
        <v>4280</v>
      </c>
    </row>
    <row r="15" spans="1:4" ht="12.75">
      <c r="A15" s="12" t="s">
        <v>77</v>
      </c>
      <c r="B15" s="11" t="s">
        <v>78</v>
      </c>
      <c r="C15" s="15">
        <f t="shared" si="0"/>
        <v>2.1107110711071106</v>
      </c>
      <c r="D15" s="16">
        <v>4690</v>
      </c>
    </row>
    <row r="16" spans="1:4" ht="12.75">
      <c r="A16" s="12" t="s">
        <v>79</v>
      </c>
      <c r="B16" s="11" t="s">
        <v>80</v>
      </c>
      <c r="C16" s="15">
        <f t="shared" si="0"/>
        <v>2.8982898289828984</v>
      </c>
      <c r="D16" s="16">
        <v>6440</v>
      </c>
    </row>
    <row r="17" spans="1:4" ht="12.75">
      <c r="A17" s="12" t="s">
        <v>81</v>
      </c>
      <c r="B17" s="11" t="s">
        <v>82</v>
      </c>
      <c r="C17" s="15">
        <f t="shared" si="0"/>
        <v>3.073807380738074</v>
      </c>
      <c r="D17" s="16">
        <v>6830</v>
      </c>
    </row>
    <row r="18" spans="1:4" ht="12.75">
      <c r="A18" s="12" t="s">
        <v>83</v>
      </c>
      <c r="B18" s="11" t="s">
        <v>84</v>
      </c>
      <c r="C18" s="15">
        <f t="shared" si="0"/>
        <v>5.072007200720072</v>
      </c>
      <c r="D18" s="16">
        <v>11270</v>
      </c>
    </row>
    <row r="19" spans="3:4" ht="12.75">
      <c r="C19" s="14"/>
      <c r="D19" s="17"/>
    </row>
    <row r="20" spans="2:4" ht="23.25" customHeight="1">
      <c r="B20" s="10" t="s">
        <v>85</v>
      </c>
      <c r="C20" s="14"/>
      <c r="D20" s="17"/>
    </row>
    <row r="21" spans="1:4" ht="12.75">
      <c r="A21" s="12" t="s">
        <v>86</v>
      </c>
      <c r="B21" s="11" t="s">
        <v>87</v>
      </c>
      <c r="C21" s="15">
        <f aca="true" t="shared" si="1" ref="C21:C34">D21/$E$3</f>
        <v>0.054005400540054004</v>
      </c>
      <c r="D21" s="16">
        <v>120</v>
      </c>
    </row>
    <row r="22" spans="1:4" ht="25.5">
      <c r="A22" s="12" t="s">
        <v>88</v>
      </c>
      <c r="B22" s="11" t="s">
        <v>89</v>
      </c>
      <c r="C22" s="15">
        <f t="shared" si="1"/>
        <v>0.17551755175517553</v>
      </c>
      <c r="D22" s="16">
        <v>390</v>
      </c>
    </row>
    <row r="23" spans="1:4" ht="25.5">
      <c r="A23" s="12" t="s">
        <v>90</v>
      </c>
      <c r="B23" s="11" t="s">
        <v>91</v>
      </c>
      <c r="C23" s="15">
        <f t="shared" si="1"/>
        <v>0.18901890189018902</v>
      </c>
      <c r="D23" s="16">
        <v>420</v>
      </c>
    </row>
    <row r="24" spans="1:4" ht="12.75">
      <c r="A24" s="12" t="s">
        <v>92</v>
      </c>
      <c r="B24" s="11" t="s">
        <v>93</v>
      </c>
      <c r="C24" s="15">
        <f t="shared" si="1"/>
        <v>0.9360936093609361</v>
      </c>
      <c r="D24" s="16">
        <v>2080</v>
      </c>
    </row>
    <row r="25" spans="1:4" ht="12.75">
      <c r="A25" s="12" t="s">
        <v>94</v>
      </c>
      <c r="B25" s="11" t="s">
        <v>95</v>
      </c>
      <c r="C25" s="15">
        <f t="shared" si="1"/>
        <v>1.026102610261026</v>
      </c>
      <c r="D25" s="16">
        <v>2280</v>
      </c>
    </row>
    <row r="26" spans="1:4" ht="12.75">
      <c r="A26" s="12" t="s">
        <v>96</v>
      </c>
      <c r="B26" s="11" t="s">
        <v>97</v>
      </c>
      <c r="C26" s="15">
        <f t="shared" si="1"/>
        <v>1.026102610261026</v>
      </c>
      <c r="D26" s="16">
        <v>2280</v>
      </c>
    </row>
    <row r="27" spans="1:4" ht="12.75">
      <c r="A27" s="12" t="s">
        <v>98</v>
      </c>
      <c r="B27" s="11" t="s">
        <v>99</v>
      </c>
      <c r="C27" s="15">
        <f t="shared" si="1"/>
        <v>1.1116111611161117</v>
      </c>
      <c r="D27" s="16">
        <v>2470</v>
      </c>
    </row>
    <row r="28" spans="1:4" ht="12.75">
      <c r="A28" s="12" t="s">
        <v>100</v>
      </c>
      <c r="B28" s="11" t="s">
        <v>101</v>
      </c>
      <c r="C28" s="15">
        <f t="shared" si="1"/>
        <v>1.125112511251125</v>
      </c>
      <c r="D28" s="16">
        <v>2500</v>
      </c>
    </row>
    <row r="29" spans="1:4" ht="12.75">
      <c r="A29" s="12" t="s">
        <v>102</v>
      </c>
      <c r="B29" s="11" t="s">
        <v>103</v>
      </c>
      <c r="C29" s="15">
        <f t="shared" si="1"/>
        <v>1.4041404140414042</v>
      </c>
      <c r="D29" s="16">
        <v>3120</v>
      </c>
    </row>
    <row r="30" spans="1:4" ht="12.75">
      <c r="A30" s="12" t="s">
        <v>104</v>
      </c>
      <c r="B30" s="11" t="s">
        <v>105</v>
      </c>
      <c r="C30" s="15">
        <f t="shared" si="1"/>
        <v>1.4986498649864985</v>
      </c>
      <c r="D30" s="16">
        <v>3330</v>
      </c>
    </row>
    <row r="31" spans="1:4" ht="12.75">
      <c r="A31" s="12" t="s">
        <v>106</v>
      </c>
      <c r="B31" s="11" t="s">
        <v>107</v>
      </c>
      <c r="C31" s="15">
        <f t="shared" si="1"/>
        <v>1.4986498649864985</v>
      </c>
      <c r="D31" s="16">
        <v>3330</v>
      </c>
    </row>
    <row r="32" spans="1:4" ht="12.75">
      <c r="A32" s="12" t="s">
        <v>108</v>
      </c>
      <c r="B32" s="11" t="s">
        <v>109</v>
      </c>
      <c r="C32" s="15">
        <f t="shared" si="1"/>
        <v>2.947794779477948</v>
      </c>
      <c r="D32" s="16">
        <v>6550</v>
      </c>
    </row>
    <row r="33" spans="1:4" ht="12.75">
      <c r="A33" s="12" t="s">
        <v>110</v>
      </c>
      <c r="B33" s="11" t="s">
        <v>111</v>
      </c>
      <c r="C33" s="15">
        <f t="shared" si="1"/>
        <v>4.045904590459046</v>
      </c>
      <c r="D33" s="16">
        <v>8990</v>
      </c>
    </row>
    <row r="34" spans="1:4" ht="12.75">
      <c r="A34" s="12" t="s">
        <v>112</v>
      </c>
      <c r="B34" s="11" t="s">
        <v>113</v>
      </c>
      <c r="C34" s="15">
        <f t="shared" si="1"/>
        <v>5.616561656165617</v>
      </c>
      <c r="D34" s="16">
        <v>12480</v>
      </c>
    </row>
  </sheetData>
  <printOptions gridLines="1"/>
  <pageMargins left="0.25" right="0.24" top="1" bottom="1" header="0.5" footer="0.5"/>
  <pageSetup horizontalDpi="300" verticalDpi="300" orientation="portrait" r:id="rId1"/>
  <headerFooter alignWithMargins="0">
    <oddHeader xml:space="preserve">&amp;C&amp;"Arial,Bold"&amp;11Cost-effectiveness - South Coast Air Quality Management District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3">
      <selection activeCell="C1" sqref="C1"/>
    </sheetView>
  </sheetViews>
  <sheetFormatPr defaultColWidth="9.140625" defaultRowHeight="12.75"/>
  <cols>
    <col min="1" max="1" width="8.8515625" style="1" customWidth="1"/>
    <col min="2" max="2" width="16.8515625" style="0" customWidth="1"/>
    <col min="3" max="3" width="8.8515625" style="1" customWidth="1"/>
    <col min="4" max="4" width="23.00390625" style="2" customWidth="1"/>
  </cols>
  <sheetData>
    <row r="1" spans="1:4" ht="12.75">
      <c r="A1" s="6" t="s">
        <v>0</v>
      </c>
      <c r="B1" s="8" t="s">
        <v>2</v>
      </c>
      <c r="C1" s="6"/>
      <c r="D1" s="5"/>
    </row>
    <row r="2" spans="1:2" ht="12.75">
      <c r="A2" s="1">
        <v>1988</v>
      </c>
      <c r="B2" s="7">
        <v>0.02</v>
      </c>
    </row>
    <row r="3" ht="12.75">
      <c r="B3" s="7">
        <v>3</v>
      </c>
    </row>
    <row r="4" spans="2:3" ht="12.75">
      <c r="B4" s="3">
        <v>0.06</v>
      </c>
      <c r="C4" s="18">
        <f>AVERAGE(B2:B4)</f>
        <v>1.0266666666666666</v>
      </c>
    </row>
    <row r="5" spans="1:2" ht="12.75">
      <c r="A5" s="1">
        <v>1989</v>
      </c>
      <c r="B5" s="4">
        <v>0.85</v>
      </c>
    </row>
    <row r="6" spans="2:4" ht="12.75">
      <c r="B6" s="3">
        <v>0.79</v>
      </c>
      <c r="D6" s="7"/>
    </row>
    <row r="7" spans="2:4" ht="12.75">
      <c r="B7" s="3">
        <v>1.2</v>
      </c>
      <c r="D7" s="7"/>
    </row>
    <row r="8" spans="2:4" ht="12.75">
      <c r="B8" s="7">
        <v>0.79</v>
      </c>
      <c r="C8" s="18">
        <f>AVERAGE(B5:B8)</f>
        <v>0.9075</v>
      </c>
      <c r="D8" s="7"/>
    </row>
    <row r="9" spans="1:2" ht="12.75">
      <c r="A9" s="1">
        <v>1990</v>
      </c>
      <c r="B9" s="3">
        <v>0.41</v>
      </c>
    </row>
    <row r="10" ht="12.75">
      <c r="B10" s="3">
        <v>1</v>
      </c>
    </row>
    <row r="11" ht="12.75">
      <c r="B11" s="3">
        <v>0.17</v>
      </c>
    </row>
    <row r="12" ht="12.75">
      <c r="B12" s="3">
        <v>0.51</v>
      </c>
    </row>
    <row r="13" ht="12.75">
      <c r="B13" s="3">
        <v>2</v>
      </c>
    </row>
    <row r="14" ht="12.75">
      <c r="B14" s="3">
        <v>2.51</v>
      </c>
    </row>
    <row r="15" ht="12.75">
      <c r="B15" s="3">
        <v>0.21</v>
      </c>
    </row>
    <row r="16" ht="12.75">
      <c r="B16" s="3">
        <v>0.98</v>
      </c>
    </row>
    <row r="17" spans="2:4" ht="12.75">
      <c r="B17" s="3">
        <v>5.52</v>
      </c>
      <c r="D17" s="7"/>
    </row>
    <row r="18" spans="2:4" ht="12.75">
      <c r="B18" s="3">
        <v>0.46</v>
      </c>
      <c r="D18" s="7"/>
    </row>
    <row r="19" spans="2:4" ht="12.75">
      <c r="B19" s="3">
        <v>0.44</v>
      </c>
      <c r="D19" s="7"/>
    </row>
    <row r="20" spans="2:4" ht="12.75">
      <c r="B20" s="3">
        <v>1.7</v>
      </c>
      <c r="D20" s="7"/>
    </row>
    <row r="21" ht="12.75">
      <c r="B21" s="7">
        <v>0.41</v>
      </c>
    </row>
    <row r="22" spans="2:4" ht="12.75">
      <c r="B22" s="7">
        <v>2.51</v>
      </c>
      <c r="D22" s="7"/>
    </row>
    <row r="23" ht="12.75">
      <c r="B23" s="7">
        <v>0.21</v>
      </c>
    </row>
    <row r="24" ht="12.75">
      <c r="B24" s="7">
        <v>0.98</v>
      </c>
    </row>
    <row r="25" ht="12.75">
      <c r="B25" s="7">
        <v>0.08</v>
      </c>
    </row>
    <row r="26" ht="12.75">
      <c r="B26" s="7">
        <v>5.52</v>
      </c>
    </row>
    <row r="27" ht="12.75">
      <c r="B27" s="7">
        <v>0.46</v>
      </c>
    </row>
    <row r="28" spans="2:3" ht="12.75">
      <c r="B28" s="7">
        <v>0.44</v>
      </c>
      <c r="C28" s="18">
        <f>AVERAGE(B9:B28)</f>
        <v>1.326</v>
      </c>
    </row>
    <row r="29" spans="1:2" ht="12.75">
      <c r="A29" s="1">
        <v>1991</v>
      </c>
      <c r="B29" s="7">
        <v>4</v>
      </c>
    </row>
    <row r="30" ht="12.75">
      <c r="B30" s="3">
        <v>4</v>
      </c>
    </row>
    <row r="31" spans="2:4" ht="12.75">
      <c r="B31" s="3">
        <v>1.11</v>
      </c>
      <c r="D31" s="7"/>
    </row>
    <row r="32" spans="2:4" ht="12.75">
      <c r="B32" s="7">
        <v>0.18</v>
      </c>
      <c r="D32" s="7"/>
    </row>
    <row r="33" ht="12.75">
      <c r="B33" s="7">
        <v>0.58</v>
      </c>
    </row>
    <row r="34" ht="12.75">
      <c r="B34" s="7">
        <v>0.16</v>
      </c>
    </row>
    <row r="35" ht="12.75">
      <c r="B35" s="7">
        <v>1.32</v>
      </c>
    </row>
    <row r="36" spans="2:3" ht="12.75">
      <c r="B36" s="7">
        <v>1.2</v>
      </c>
      <c r="C36" s="18">
        <f>AVERAGE(B29:B36)</f>
        <v>1.5687499999999999</v>
      </c>
    </row>
    <row r="37" spans="1:2" ht="12.75">
      <c r="A37" s="1">
        <v>1992</v>
      </c>
      <c r="B37" s="3">
        <v>0.51</v>
      </c>
    </row>
    <row r="38" ht="12.75">
      <c r="B38" s="3">
        <v>1.32</v>
      </c>
    </row>
    <row r="39" spans="2:3" ht="12.75">
      <c r="B39" s="3">
        <v>1.2</v>
      </c>
      <c r="C39" s="18">
        <f>AVERAGE(B37:B39)</f>
        <v>1.01</v>
      </c>
    </row>
    <row r="40" spans="1:2" ht="12.75">
      <c r="A40" s="1">
        <v>1993</v>
      </c>
      <c r="B40" s="7">
        <v>1.08</v>
      </c>
    </row>
    <row r="41" spans="1:2" ht="12.75">
      <c r="A41" s="1">
        <v>1994</v>
      </c>
      <c r="B41" s="7">
        <v>0.34</v>
      </c>
    </row>
    <row r="42" ht="12.75">
      <c r="B42" s="7">
        <v>0.23</v>
      </c>
    </row>
    <row r="43" ht="12.75">
      <c r="B43" s="3">
        <v>0.17</v>
      </c>
    </row>
    <row r="44" ht="12.75">
      <c r="B44" s="3">
        <v>0.19</v>
      </c>
    </row>
    <row r="45" ht="12.75">
      <c r="B45" s="3">
        <v>0.34</v>
      </c>
    </row>
    <row r="46" spans="2:3" ht="12.75">
      <c r="B46" s="3">
        <v>0.23</v>
      </c>
      <c r="C46" s="18">
        <f>AVERAGE(B41:B46)</f>
        <v>0.25000000000000006</v>
      </c>
    </row>
    <row r="47" spans="1:2" ht="12.75">
      <c r="A47" s="1">
        <v>1995</v>
      </c>
      <c r="B47" s="3">
        <v>1.5</v>
      </c>
    </row>
    <row r="48" ht="12.75">
      <c r="B48" s="3">
        <v>0.4</v>
      </c>
    </row>
    <row r="49" ht="12.75">
      <c r="B49" s="3">
        <v>3.03</v>
      </c>
    </row>
    <row r="50" spans="2:3" ht="12.75">
      <c r="B50" s="7">
        <v>1.5</v>
      </c>
      <c r="C50" s="18">
        <f>AVERAGE(B47:B50)</f>
        <v>1.6075</v>
      </c>
    </row>
    <row r="51" spans="1:2" ht="12.75">
      <c r="A51" s="1">
        <v>1996</v>
      </c>
      <c r="B51" s="3">
        <v>0.91</v>
      </c>
    </row>
    <row r="52" ht="12.75">
      <c r="B52" s="3">
        <v>1.1</v>
      </c>
    </row>
    <row r="53" ht="12.75">
      <c r="B53" s="3">
        <v>1.15</v>
      </c>
    </row>
    <row r="54" ht="12.75">
      <c r="B54" s="3"/>
    </row>
    <row r="55" spans="1:2" ht="12.75">
      <c r="A55" s="1">
        <v>1997</v>
      </c>
      <c r="B55" s="3">
        <v>2.5</v>
      </c>
    </row>
    <row r="56" ht="12.75">
      <c r="B56" s="3"/>
    </row>
  </sheetData>
  <printOptions gridLines="1"/>
  <pageMargins left="0.75" right="0.75" top="0.32" bottom="0.48" header="0.25" footer="0.21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Hydrocarbon Regulation</dc:title>
  <dc:subject/>
  <dc:creator>Ahappy Customer</dc:creator>
  <cp:keywords/>
  <dc:description/>
  <cp:lastModifiedBy>NANCY KUHL</cp:lastModifiedBy>
  <cp:lastPrinted>1999-03-26T17:21:28Z</cp:lastPrinted>
  <dcterms:created xsi:type="dcterms:W3CDTF">1999-03-26T17:21:42Z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